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limbach/Desktop/Incorporation/Message #4 Budget/"/>
    </mc:Choice>
  </mc:AlternateContent>
  <xr:revisionPtr revIDLastSave="0" documentId="13_ncr:1_{DBA810E2-DDA4-9D46-BD5A-0AEB20635768}" xr6:coauthVersionLast="45" xr6:coauthVersionMax="45" xr10:uidLastSave="{00000000-0000-0000-0000-000000000000}"/>
  <bookViews>
    <workbookView xWindow="0" yWindow="460" windowWidth="28800" windowHeight="16420" xr2:uid="{08778005-4ED0-0447-A429-85A99FBDC873}"/>
  </bookViews>
  <sheets>
    <sheet name="Lyons Comparison" sheetId="2" r:id="rId1"/>
    <sheet name="Notable missing item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C13" i="2"/>
  <c r="B5" i="2"/>
  <c r="C7" i="2" s="1"/>
  <c r="K13" i="2"/>
  <c r="M13" i="2" s="1"/>
</calcChain>
</file>

<file path=xl/sharedStrings.xml><?xml version="1.0" encoding="utf-8"?>
<sst xmlns="http://schemas.openxmlformats.org/spreadsheetml/2006/main" count="90" uniqueCount="82">
  <si>
    <t>Residential Property Tax</t>
  </si>
  <si>
    <t>Town Manager</t>
  </si>
  <si>
    <t>Town Clerk/Court Clerk/Admin</t>
  </si>
  <si>
    <t>Benefits</t>
  </si>
  <si>
    <t>Mayor</t>
  </si>
  <si>
    <t>Town Council</t>
  </si>
  <si>
    <t>Public Safety (Sheriff)</t>
  </si>
  <si>
    <t>Public Works**</t>
  </si>
  <si>
    <t>Highway Users Tax**</t>
  </si>
  <si>
    <t>Road and Bridge Fund**</t>
  </si>
  <si>
    <t>Insurance</t>
  </si>
  <si>
    <t>Planning &amp; Development**</t>
  </si>
  <si>
    <t>Office space</t>
  </si>
  <si>
    <t>Election Costs</t>
  </si>
  <si>
    <t>Finance contracting / auditing</t>
  </si>
  <si>
    <t>Economic vitality fund</t>
  </si>
  <si>
    <t>Road repair**</t>
  </si>
  <si>
    <t>Notes</t>
  </si>
  <si>
    <t>Page</t>
  </si>
  <si>
    <t>Sales tax base</t>
  </si>
  <si>
    <t>Converted to 3.86%</t>
  </si>
  <si>
    <t>Combined Property Tax</t>
  </si>
  <si>
    <t>Commercial Property Tax</t>
  </si>
  <si>
    <t>Niwot at 7.50 mils</t>
  </si>
  <si>
    <t>Online Sales Tax</t>
  </si>
  <si>
    <t>Niwot 3.86%</t>
  </si>
  <si>
    <t>Sales tax</t>
  </si>
  <si>
    <t>Combined Tax</t>
  </si>
  <si>
    <t>*NEISC still computing</t>
  </si>
  <si>
    <t>Construction Use Tax*</t>
  </si>
  <si>
    <t>Specific Ownership tax**</t>
  </si>
  <si>
    <t>Cigarette Tax**</t>
  </si>
  <si>
    <t>Municipal court / Contract Judge</t>
  </si>
  <si>
    <t>Budget contingency**</t>
  </si>
  <si>
    <t>Combined staff</t>
  </si>
  <si>
    <t>Lyons has 1 mayor</t>
  </si>
  <si>
    <t>Lyons has 6 trustees</t>
  </si>
  <si>
    <t>Lyons has 6 clerk / admin positions</t>
  </si>
  <si>
    <t>Lyons has 1 town planner</t>
  </si>
  <si>
    <t>No line item found for Lyons</t>
  </si>
  <si>
    <t>http://www.townoflyons.com/Directory.aspx</t>
  </si>
  <si>
    <t>Road basic maintenance</t>
  </si>
  <si>
    <t>Patch and repair only</t>
  </si>
  <si>
    <t>$190-250K: Hard to compare as Lyons has departments for electricity, sanitation, water, &amp; storm water</t>
  </si>
  <si>
    <t>Cost to run office, does NOT include capital management</t>
  </si>
  <si>
    <t>17,19,34</t>
  </si>
  <si>
    <t>Full time staff position</t>
  </si>
  <si>
    <t>Hard to compare given the $7M Lyons does through grant income &amp; expenses</t>
  </si>
  <si>
    <t>7,20,22</t>
  </si>
  <si>
    <t>Street sweeping</t>
  </si>
  <si>
    <t>Snow plowing</t>
  </si>
  <si>
    <t>General road construction</t>
  </si>
  <si>
    <t>Item</t>
  </si>
  <si>
    <t>Combined</t>
  </si>
  <si>
    <t>Income Comparison</t>
  </si>
  <si>
    <t>Expense Comparison</t>
  </si>
  <si>
    <t>** NEISC does not have a 2020 figure, so pulled from future years</t>
  </si>
  <si>
    <t>Niwot 2020**</t>
  </si>
  <si>
    <t>Lyons 2020</t>
  </si>
  <si>
    <t>Contracting Attorney/Prosecutor</t>
  </si>
  <si>
    <t>N/A *</t>
  </si>
  <si>
    <t>Motor Vehicle Sales tax</t>
  </si>
  <si>
    <t>Combined Use and motor vehicle tax*</t>
  </si>
  <si>
    <t>Bought own snowplow for $75,000</t>
  </si>
  <si>
    <t>Notable items in the Lyons 2020 budget not considered in NEISC draft budget</t>
  </si>
  <si>
    <t>Postage</t>
  </si>
  <si>
    <t>Outside professional service fees</t>
  </si>
  <si>
    <t>Dues, subscriptions, seminars, travel, staff expenses</t>
  </si>
  <si>
    <t>Telephone expenses</t>
  </si>
  <si>
    <t>Environmental monitoring</t>
  </si>
  <si>
    <t>Office equipment (computers, printers, copiers)</t>
  </si>
  <si>
    <t>Tax preparation and filing</t>
  </si>
  <si>
    <t>Bond principal and interest</t>
  </si>
  <si>
    <t>Animal control</t>
  </si>
  <si>
    <t>Trash removal</t>
  </si>
  <si>
    <t>Capital purchases, storage, and maintenance</t>
  </si>
  <si>
    <t>Lyons 2.5% total adjusted to 3.86% for comparison</t>
  </si>
  <si>
    <t>General upkeep, not reconstruction, overlay, nor chip seal</t>
  </si>
  <si>
    <t>County Treasurers fee</t>
  </si>
  <si>
    <t>Columns NOT totaled;  The Lyons budget has many more line items so just comparing those that match the NEISC draft budget</t>
  </si>
  <si>
    <t>Lyons has 7 other positions for a total of 21 total.  Then 11 more FTE paid for by grants.</t>
  </si>
  <si>
    <t>Lyons at 16.889 mils, temporarily reduced for 2020 from 19.522 because of budget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</si>
</sst>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97A9-4C58-7B45-84EF-30D2D73EE916}">
  <dimension ref="A2:M50"/>
  <sheetViews>
    <sheetView tabSelected="1" workbookViewId="0">
      <selection activeCell="B2" sqref="B2"/>
    </sheetView>
  </sheetViews>
  <sheetFormatPr baseColWidth="10" defaultRowHeight="16" x14ac:dyDescent="0.2"/>
  <cols>
    <col min="1" max="1" width="31.1640625" customWidth="1"/>
    <col min="2" max="2" width="11.83203125" customWidth="1"/>
    <col min="4" max="4" width="11.6640625" bestFit="1" customWidth="1"/>
    <col min="6" max="6" width="74.5" customWidth="1"/>
  </cols>
  <sheetData>
    <row r="2" spans="1:13" s="4" customFormat="1" ht="24" x14ac:dyDescent="0.3">
      <c r="A2" s="4" t="s">
        <v>54</v>
      </c>
    </row>
    <row r="4" spans="1:13" x14ac:dyDescent="0.2">
      <c r="A4" s="2" t="s">
        <v>52</v>
      </c>
      <c r="B4" s="2" t="s">
        <v>57</v>
      </c>
      <c r="C4" s="2" t="s">
        <v>53</v>
      </c>
      <c r="D4" s="2" t="s">
        <v>58</v>
      </c>
      <c r="E4" s="2"/>
      <c r="F4" s="2" t="s">
        <v>17</v>
      </c>
      <c r="G4" s="2" t="s">
        <v>18</v>
      </c>
    </row>
    <row r="5" spans="1:13" x14ac:dyDescent="0.2">
      <c r="A5" t="s">
        <v>0</v>
      </c>
      <c r="B5" s="1">
        <f>746482</f>
        <v>746482</v>
      </c>
      <c r="C5" s="1"/>
      <c r="D5" s="1"/>
      <c r="F5" s="11" t="s">
        <v>23</v>
      </c>
    </row>
    <row r="6" spans="1:13" x14ac:dyDescent="0.2">
      <c r="A6" t="s">
        <v>22</v>
      </c>
      <c r="B6" s="1">
        <v>313653</v>
      </c>
      <c r="C6" s="1"/>
      <c r="D6" s="1"/>
      <c r="F6" s="11" t="s">
        <v>23</v>
      </c>
    </row>
    <row r="7" spans="1:13" x14ac:dyDescent="0.2">
      <c r="A7" s="6" t="s">
        <v>21</v>
      </c>
      <c r="B7" s="3"/>
      <c r="C7" s="3">
        <f>B5+B6</f>
        <v>1060135</v>
      </c>
      <c r="D7" s="3">
        <v>720341</v>
      </c>
      <c r="E7" s="6"/>
      <c r="F7" s="11" t="s">
        <v>81</v>
      </c>
      <c r="G7" s="6">
        <v>16</v>
      </c>
    </row>
    <row r="8" spans="1:13" x14ac:dyDescent="0.2">
      <c r="A8" s="6" t="s">
        <v>29</v>
      </c>
      <c r="B8" s="3" t="s">
        <v>60</v>
      </c>
      <c r="C8" s="3"/>
      <c r="D8" s="3"/>
      <c r="E8" s="6"/>
      <c r="F8" s="11" t="s">
        <v>28</v>
      </c>
      <c r="G8" s="6"/>
    </row>
    <row r="9" spans="1:13" x14ac:dyDescent="0.2">
      <c r="A9" s="6" t="s">
        <v>61</v>
      </c>
      <c r="B9" s="3">
        <v>392809</v>
      </c>
      <c r="C9" s="3"/>
      <c r="D9" s="3"/>
      <c r="E9" s="6"/>
      <c r="F9" s="11" t="s">
        <v>25</v>
      </c>
      <c r="G9" s="6"/>
    </row>
    <row r="10" spans="1:13" x14ac:dyDescent="0.2">
      <c r="A10" s="6" t="s">
        <v>62</v>
      </c>
      <c r="B10" s="3"/>
      <c r="C10" s="3">
        <v>392809</v>
      </c>
      <c r="D10" s="3">
        <v>185150</v>
      </c>
      <c r="E10" s="6"/>
      <c r="F10" s="11"/>
      <c r="G10" s="6">
        <v>16</v>
      </c>
    </row>
    <row r="11" spans="1:13" x14ac:dyDescent="0.2">
      <c r="A11" s="6" t="s">
        <v>26</v>
      </c>
      <c r="B11" s="3">
        <v>779193</v>
      </c>
      <c r="C11" s="3"/>
      <c r="D11" s="3"/>
      <c r="E11" s="6"/>
      <c r="F11" s="11" t="s">
        <v>25</v>
      </c>
      <c r="G11" s="6"/>
    </row>
    <row r="12" spans="1:13" x14ac:dyDescent="0.2">
      <c r="A12" s="6" t="s">
        <v>24</v>
      </c>
      <c r="B12" s="3">
        <v>273555</v>
      </c>
      <c r="C12" s="3"/>
      <c r="D12" s="3"/>
      <c r="E12" s="6"/>
      <c r="F12" s="11" t="s">
        <v>25</v>
      </c>
      <c r="G12" s="6"/>
    </row>
    <row r="13" spans="1:13" x14ac:dyDescent="0.2">
      <c r="A13" s="6" t="s">
        <v>27</v>
      </c>
      <c r="B13" s="3"/>
      <c r="C13" s="3">
        <f>B11+B12</f>
        <v>1052748</v>
      </c>
      <c r="D13" s="3">
        <v>1343323</v>
      </c>
      <c r="E13" s="6"/>
      <c r="F13" s="11" t="s">
        <v>76</v>
      </c>
      <c r="G13" s="6">
        <v>16</v>
      </c>
      <c r="J13" t="s">
        <v>19</v>
      </c>
      <c r="K13">
        <f>870028/0.025</f>
        <v>34801120</v>
      </c>
      <c r="L13" t="s">
        <v>20</v>
      </c>
      <c r="M13">
        <f>K13*0.0386</f>
        <v>1343323.2320000001</v>
      </c>
    </row>
    <row r="14" spans="1:13" x14ac:dyDescent="0.2">
      <c r="A14" s="6" t="s">
        <v>30</v>
      </c>
      <c r="B14" s="3">
        <v>75000</v>
      </c>
      <c r="C14" s="3"/>
      <c r="D14" s="7">
        <v>29000</v>
      </c>
      <c r="E14" s="6"/>
      <c r="F14" s="6"/>
      <c r="G14" s="6">
        <v>16</v>
      </c>
    </row>
    <row r="15" spans="1:13" x14ac:dyDescent="0.2">
      <c r="A15" s="6" t="s">
        <v>31</v>
      </c>
      <c r="B15" s="3">
        <v>7131</v>
      </c>
      <c r="C15" s="3"/>
      <c r="D15" s="3">
        <v>2500</v>
      </c>
      <c r="E15" s="6"/>
      <c r="F15" s="6"/>
      <c r="G15" s="6">
        <v>16</v>
      </c>
    </row>
    <row r="16" spans="1:13" x14ac:dyDescent="0.2">
      <c r="A16" s="6" t="s">
        <v>8</v>
      </c>
      <c r="B16" s="3">
        <v>120000</v>
      </c>
      <c r="C16" s="3"/>
      <c r="D16" s="3">
        <v>99850</v>
      </c>
      <c r="E16" s="6"/>
      <c r="F16" s="6"/>
      <c r="G16" s="6">
        <v>16</v>
      </c>
    </row>
    <row r="17" spans="1:8" x14ac:dyDescent="0.2">
      <c r="A17" s="6" t="s">
        <v>9</v>
      </c>
      <c r="B17" s="3">
        <v>13435</v>
      </c>
      <c r="C17" s="3"/>
      <c r="D17" s="3">
        <v>11500</v>
      </c>
      <c r="E17" s="6"/>
      <c r="F17" s="6"/>
      <c r="G17" s="6">
        <v>16</v>
      </c>
    </row>
    <row r="18" spans="1:8" x14ac:dyDescent="0.2">
      <c r="A18" s="6"/>
      <c r="B18" s="3"/>
      <c r="C18" s="3"/>
      <c r="D18" s="3"/>
      <c r="E18" s="6"/>
      <c r="F18" s="6"/>
      <c r="G18" s="6"/>
    </row>
    <row r="19" spans="1:8" x14ac:dyDescent="0.2">
      <c r="A19" s="10" t="s">
        <v>79</v>
      </c>
      <c r="B19" s="10"/>
      <c r="C19" s="10"/>
      <c r="D19" s="10"/>
      <c r="E19" s="10"/>
      <c r="F19" s="10"/>
      <c r="G19" s="10"/>
    </row>
    <row r="20" spans="1:8" x14ac:dyDescent="0.2">
      <c r="A20" s="6"/>
      <c r="B20" s="3"/>
      <c r="C20" s="3"/>
      <c r="D20" s="3"/>
      <c r="E20" s="6"/>
      <c r="F20" s="6"/>
      <c r="G20" s="6"/>
    </row>
    <row r="21" spans="1:8" x14ac:dyDescent="0.2">
      <c r="A21" s="6"/>
      <c r="B21" s="3"/>
      <c r="C21" s="3"/>
      <c r="D21" s="3"/>
      <c r="E21" s="6"/>
      <c r="F21" s="6"/>
      <c r="G21" s="6"/>
    </row>
    <row r="22" spans="1:8" s="4" customFormat="1" ht="24" x14ac:dyDescent="0.3">
      <c r="A22" s="8" t="s">
        <v>55</v>
      </c>
      <c r="B22" s="9"/>
      <c r="C22" s="9"/>
      <c r="D22" s="9"/>
      <c r="E22" s="8"/>
      <c r="F22" s="8"/>
      <c r="G22" s="8"/>
    </row>
    <row r="23" spans="1:8" x14ac:dyDescent="0.2">
      <c r="A23" s="6"/>
      <c r="B23" s="3"/>
      <c r="C23" s="3"/>
      <c r="D23" s="3"/>
      <c r="E23" s="6"/>
      <c r="F23" s="6"/>
      <c r="G23" s="6"/>
    </row>
    <row r="24" spans="1:8" x14ac:dyDescent="0.2">
      <c r="A24" s="6" t="s">
        <v>1</v>
      </c>
      <c r="B24" s="3">
        <v>75762</v>
      </c>
      <c r="C24" s="3"/>
      <c r="D24" s="3"/>
      <c r="E24" s="6"/>
      <c r="F24" s="11" t="s">
        <v>38</v>
      </c>
      <c r="G24" s="6"/>
      <c r="H24" t="s">
        <v>40</v>
      </c>
    </row>
    <row r="25" spans="1:8" x14ac:dyDescent="0.2">
      <c r="A25" s="6" t="s">
        <v>2</v>
      </c>
      <c r="B25" s="3">
        <v>46022</v>
      </c>
      <c r="C25" s="3"/>
      <c r="D25" s="3"/>
      <c r="E25" s="6"/>
      <c r="F25" s="11" t="s">
        <v>37</v>
      </c>
      <c r="G25" s="6"/>
    </row>
    <row r="26" spans="1:8" x14ac:dyDescent="0.2">
      <c r="A26" s="6" t="s">
        <v>4</v>
      </c>
      <c r="B26" s="3">
        <v>12000</v>
      </c>
      <c r="C26" s="3"/>
      <c r="D26" s="3"/>
      <c r="E26" s="6"/>
      <c r="F26" s="11" t="s">
        <v>35</v>
      </c>
      <c r="G26" s="6"/>
    </row>
    <row r="27" spans="1:8" x14ac:dyDescent="0.2">
      <c r="A27" s="6" t="s">
        <v>5</v>
      </c>
      <c r="B27" s="3">
        <v>36000</v>
      </c>
      <c r="C27" s="3"/>
      <c r="D27" s="3"/>
      <c r="E27" s="6"/>
      <c r="F27" s="11" t="s">
        <v>36</v>
      </c>
      <c r="G27" s="6"/>
    </row>
    <row r="28" spans="1:8" x14ac:dyDescent="0.2">
      <c r="A28" s="6" t="s">
        <v>34</v>
      </c>
      <c r="B28" s="3"/>
      <c r="C28" s="3">
        <f>SUM(B24:B27)</f>
        <v>169784</v>
      </c>
      <c r="D28" s="3">
        <v>916027</v>
      </c>
      <c r="E28" s="6"/>
      <c r="F28" s="11" t="s">
        <v>80</v>
      </c>
      <c r="G28" s="6">
        <v>7</v>
      </c>
    </row>
    <row r="29" spans="1:8" x14ac:dyDescent="0.2">
      <c r="A29" s="6" t="s">
        <v>3</v>
      </c>
      <c r="B29" s="3">
        <v>36535</v>
      </c>
      <c r="C29" s="3"/>
      <c r="D29" s="3">
        <v>0</v>
      </c>
      <c r="E29" s="6"/>
      <c r="F29" s="11" t="s">
        <v>39</v>
      </c>
      <c r="G29" s="6"/>
    </row>
    <row r="30" spans="1:8" x14ac:dyDescent="0.2">
      <c r="A30" s="6" t="s">
        <v>59</v>
      </c>
      <c r="B30" s="3">
        <v>30900</v>
      </c>
      <c r="C30" s="3"/>
      <c r="D30" s="3">
        <v>107500</v>
      </c>
      <c r="E30" s="6"/>
      <c r="F30" s="11"/>
      <c r="G30" s="6">
        <v>18</v>
      </c>
    </row>
    <row r="31" spans="1:8" x14ac:dyDescent="0.2">
      <c r="A31" s="6" t="s">
        <v>6</v>
      </c>
      <c r="B31" s="3">
        <v>143310</v>
      </c>
      <c r="C31" s="3"/>
      <c r="D31" s="3">
        <v>367725</v>
      </c>
      <c r="E31" s="6"/>
      <c r="F31" s="11"/>
      <c r="G31" s="6">
        <v>22</v>
      </c>
    </row>
    <row r="32" spans="1:8" x14ac:dyDescent="0.2">
      <c r="A32" s="6" t="s">
        <v>7</v>
      </c>
      <c r="B32" s="3">
        <v>200000</v>
      </c>
      <c r="C32" s="3"/>
      <c r="D32" s="3"/>
      <c r="E32" s="6"/>
      <c r="F32" s="11" t="s">
        <v>43</v>
      </c>
      <c r="G32" s="6">
        <v>22</v>
      </c>
    </row>
    <row r="33" spans="1:7" x14ac:dyDescent="0.2">
      <c r="A33" s="6" t="s">
        <v>41</v>
      </c>
      <c r="B33" s="3"/>
      <c r="C33" s="3"/>
      <c r="D33" s="3">
        <v>50000</v>
      </c>
      <c r="E33" s="6"/>
      <c r="F33" s="11" t="s">
        <v>42</v>
      </c>
      <c r="G33" s="6">
        <v>23</v>
      </c>
    </row>
    <row r="34" spans="1:7" x14ac:dyDescent="0.2">
      <c r="A34" s="6" t="s">
        <v>49</v>
      </c>
      <c r="B34" s="3"/>
      <c r="C34" s="3"/>
      <c r="D34" s="3">
        <v>20000</v>
      </c>
      <c r="E34" s="6"/>
      <c r="F34" s="11"/>
      <c r="G34" s="6">
        <v>34</v>
      </c>
    </row>
    <row r="35" spans="1:7" x14ac:dyDescent="0.2">
      <c r="A35" s="6" t="s">
        <v>50</v>
      </c>
      <c r="B35" s="3"/>
      <c r="C35" s="3"/>
      <c r="D35" s="3"/>
      <c r="E35" s="6"/>
      <c r="F35" s="11" t="s">
        <v>63</v>
      </c>
      <c r="G35" s="6">
        <v>11</v>
      </c>
    </row>
    <row r="36" spans="1:7" x14ac:dyDescent="0.2">
      <c r="A36" s="6" t="s">
        <v>32</v>
      </c>
      <c r="B36" s="3">
        <v>14729</v>
      </c>
      <c r="C36" s="3"/>
      <c r="D36" s="3">
        <v>14400</v>
      </c>
      <c r="E36" s="6"/>
      <c r="F36" s="11"/>
      <c r="G36" s="6">
        <v>20</v>
      </c>
    </row>
    <row r="37" spans="1:7" x14ac:dyDescent="0.2">
      <c r="A37" s="6" t="s">
        <v>10</v>
      </c>
      <c r="B37" s="3">
        <v>61800</v>
      </c>
      <c r="C37" s="3"/>
      <c r="D37" s="3">
        <v>81556</v>
      </c>
      <c r="E37" s="6"/>
      <c r="F37" s="11"/>
      <c r="G37" s="6">
        <v>18</v>
      </c>
    </row>
    <row r="38" spans="1:7" x14ac:dyDescent="0.2">
      <c r="A38" s="6" t="s">
        <v>11</v>
      </c>
      <c r="B38" s="3">
        <v>80000</v>
      </c>
      <c r="C38" s="3"/>
      <c r="D38" s="3"/>
      <c r="E38" s="6"/>
      <c r="F38" s="11" t="s">
        <v>46</v>
      </c>
      <c r="G38" s="6"/>
    </row>
    <row r="39" spans="1:7" x14ac:dyDescent="0.2">
      <c r="A39" s="6" t="s">
        <v>12</v>
      </c>
      <c r="B39" s="3">
        <v>24720</v>
      </c>
      <c r="C39" s="3"/>
      <c r="D39" s="3">
        <v>27000</v>
      </c>
      <c r="E39" s="6"/>
      <c r="F39" s="11" t="s">
        <v>44</v>
      </c>
      <c r="G39" s="6" t="s">
        <v>45</v>
      </c>
    </row>
    <row r="40" spans="1:7" x14ac:dyDescent="0.2">
      <c r="A40" s="6" t="s">
        <v>13</v>
      </c>
      <c r="B40" s="3">
        <v>0</v>
      </c>
      <c r="C40" s="3"/>
      <c r="D40" s="3">
        <v>5000</v>
      </c>
      <c r="E40" s="6"/>
      <c r="F40" s="11"/>
      <c r="G40" s="6">
        <v>20</v>
      </c>
    </row>
    <row r="41" spans="1:7" x14ac:dyDescent="0.2">
      <c r="A41" s="6" t="s">
        <v>14</v>
      </c>
      <c r="B41" s="3">
        <v>36050</v>
      </c>
      <c r="C41" s="3"/>
      <c r="D41" s="3"/>
      <c r="E41" s="6"/>
      <c r="F41" s="11" t="s">
        <v>46</v>
      </c>
      <c r="G41" s="6">
        <v>4</v>
      </c>
    </row>
    <row r="42" spans="1:7" x14ac:dyDescent="0.2">
      <c r="A42" s="6" t="s">
        <v>33</v>
      </c>
      <c r="B42" s="3">
        <v>40000</v>
      </c>
      <c r="C42" s="3"/>
      <c r="D42" s="3"/>
      <c r="E42" s="6"/>
      <c r="F42" s="11"/>
      <c r="G42" s="6"/>
    </row>
    <row r="43" spans="1:7" x14ac:dyDescent="0.2">
      <c r="A43" s="6" t="s">
        <v>15</v>
      </c>
      <c r="B43" s="3">
        <v>154500</v>
      </c>
      <c r="C43" s="3"/>
      <c r="D43" s="3"/>
      <c r="E43" s="6"/>
      <c r="F43" s="11" t="s">
        <v>47</v>
      </c>
      <c r="G43" s="6"/>
    </row>
    <row r="44" spans="1:7" x14ac:dyDescent="0.2">
      <c r="A44" s="6"/>
      <c r="B44" s="3"/>
      <c r="C44" s="3"/>
      <c r="D44" s="3"/>
      <c r="E44" s="6"/>
      <c r="F44" s="11"/>
      <c r="G44" s="6"/>
    </row>
    <row r="45" spans="1:7" x14ac:dyDescent="0.2">
      <c r="A45" s="6" t="s">
        <v>16</v>
      </c>
      <c r="B45" s="3">
        <v>1773000</v>
      </c>
      <c r="C45" s="3"/>
      <c r="D45" s="6"/>
      <c r="E45" s="6"/>
      <c r="F45" s="11"/>
      <c r="G45" s="6"/>
    </row>
    <row r="46" spans="1:7" x14ac:dyDescent="0.2">
      <c r="A46" s="6" t="s">
        <v>51</v>
      </c>
      <c r="B46" s="6"/>
      <c r="C46" s="6"/>
      <c r="D46" s="3">
        <v>147500</v>
      </c>
      <c r="E46" s="6"/>
      <c r="F46" s="11" t="s">
        <v>77</v>
      </c>
      <c r="G46" s="6" t="s">
        <v>48</v>
      </c>
    </row>
    <row r="48" spans="1:7" x14ac:dyDescent="0.2">
      <c r="A48" s="10" t="s">
        <v>79</v>
      </c>
      <c r="B48" s="10"/>
      <c r="C48" s="10"/>
      <c r="D48" s="10"/>
      <c r="E48" s="10"/>
      <c r="F48" s="10"/>
      <c r="G48" s="10"/>
    </row>
    <row r="50" spans="1:1" x14ac:dyDescent="0.2">
      <c r="A50" t="s">
        <v>56</v>
      </c>
    </row>
  </sheetData>
  <mergeCells count="2">
    <mergeCell ref="A19:G19"/>
    <mergeCell ref="A48:G48"/>
  </mergeCells>
  <pageMargins left="0.25" right="0.25" top="0.75" bottom="0.75" header="0.3" footer="0.3"/>
  <pageSetup paperSize="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3466-B502-EC45-A946-369B0DA59123}">
  <dimension ref="A2:C18"/>
  <sheetViews>
    <sheetView workbookViewId="0">
      <selection activeCell="A11" sqref="A11"/>
    </sheetView>
  </sheetViews>
  <sheetFormatPr baseColWidth="10" defaultRowHeight="16" x14ac:dyDescent="0.2"/>
  <cols>
    <col min="1" max="1" width="43.1640625" customWidth="1"/>
    <col min="2" max="2" width="16.6640625" customWidth="1"/>
  </cols>
  <sheetData>
    <row r="2" spans="1:3" x14ac:dyDescent="0.2">
      <c r="A2" t="s">
        <v>64</v>
      </c>
    </row>
    <row r="4" spans="1:3" s="5" customFormat="1" x14ac:dyDescent="0.2">
      <c r="A4" s="2" t="s">
        <v>52</v>
      </c>
      <c r="B4" s="2" t="s">
        <v>58</v>
      </c>
      <c r="C4" s="2" t="s">
        <v>18</v>
      </c>
    </row>
    <row r="5" spans="1:3" x14ac:dyDescent="0.2">
      <c r="A5" t="s">
        <v>65</v>
      </c>
      <c r="B5" s="1">
        <v>4800</v>
      </c>
      <c r="C5">
        <v>17</v>
      </c>
    </row>
    <row r="6" spans="1:3" x14ac:dyDescent="0.2">
      <c r="A6" t="s">
        <v>66</v>
      </c>
      <c r="B6" s="1">
        <v>107500</v>
      </c>
      <c r="C6">
        <v>17</v>
      </c>
    </row>
    <row r="7" spans="1:3" x14ac:dyDescent="0.2">
      <c r="A7" t="s">
        <v>67</v>
      </c>
      <c r="B7" s="1">
        <v>8800</v>
      </c>
      <c r="C7">
        <v>18</v>
      </c>
    </row>
    <row r="8" spans="1:3" x14ac:dyDescent="0.2">
      <c r="A8" t="s">
        <v>68</v>
      </c>
      <c r="B8" s="1">
        <v>6000</v>
      </c>
      <c r="C8">
        <v>18</v>
      </c>
    </row>
    <row r="9" spans="1:3" x14ac:dyDescent="0.2">
      <c r="A9" t="s">
        <v>69</v>
      </c>
      <c r="B9" s="1">
        <v>3600</v>
      </c>
      <c r="C9">
        <v>19</v>
      </c>
    </row>
    <row r="10" spans="1:3" x14ac:dyDescent="0.2">
      <c r="A10" t="s">
        <v>70</v>
      </c>
      <c r="B10" s="1">
        <v>8225</v>
      </c>
      <c r="C10">
        <v>19</v>
      </c>
    </row>
    <row r="11" spans="1:3" x14ac:dyDescent="0.2">
      <c r="A11" t="s">
        <v>78</v>
      </c>
      <c r="B11" s="1">
        <v>10850</v>
      </c>
      <c r="C11">
        <v>19</v>
      </c>
    </row>
    <row r="12" spans="1:3" x14ac:dyDescent="0.2">
      <c r="A12" t="s">
        <v>74</v>
      </c>
      <c r="B12" s="1">
        <v>4500</v>
      </c>
      <c r="C12">
        <v>23</v>
      </c>
    </row>
    <row r="13" spans="1:3" x14ac:dyDescent="0.2">
      <c r="B13" s="1"/>
    </row>
    <row r="14" spans="1:3" x14ac:dyDescent="0.2">
      <c r="A14" t="s">
        <v>71</v>
      </c>
      <c r="B14" s="1"/>
    </row>
    <row r="15" spans="1:3" x14ac:dyDescent="0.2">
      <c r="A15" t="s">
        <v>72</v>
      </c>
      <c r="B15" s="1"/>
    </row>
    <row r="16" spans="1:3" x14ac:dyDescent="0.2">
      <c r="A16" t="s">
        <v>73</v>
      </c>
      <c r="B16" s="1"/>
    </row>
    <row r="17" spans="1:2" x14ac:dyDescent="0.2">
      <c r="A17" t="s">
        <v>75</v>
      </c>
      <c r="B17" s="1"/>
    </row>
    <row r="18" spans="1:2" x14ac:dyDescent="0.2">
      <c r="B18" s="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Lyons Comparison</vt:lpstr>
      <vt:lpstr>Notable missing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Limbach</dc:creator>
  <cp:lastModifiedBy>David Limbach</cp:lastModifiedBy>
  <cp:lastPrinted>2020-03-06T00:34:29Z</cp:lastPrinted>
  <dcterms:created xsi:type="dcterms:W3CDTF">2020-02-23T17:30:13Z</dcterms:created>
  <dcterms:modified xsi:type="dcterms:W3CDTF">2020-03-06T00:39:41Z</dcterms:modified>
</cp:coreProperties>
</file>